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ОТЧЕТЫ\Отчет 2016\ГОД\годовой отчет в ОГС_2016\Приложения\"/>
    </mc:Choice>
  </mc:AlternateContent>
  <bookViews>
    <workbookView xWindow="0" yWindow="0" windowWidth="8190" windowHeight="9720"/>
  </bookViews>
  <sheets>
    <sheet name="Приложение №13" sheetId="2" r:id="rId1"/>
  </sheets>
  <definedNames>
    <definedName name="_xlnm.Print_Titles" localSheetId="0">'Приложение №13'!$8:$9</definedName>
    <definedName name="_xlnm.Print_Area" localSheetId="0">'Приложение №13'!$A$1:$J$65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2" l="1"/>
  <c r="H24" i="2"/>
  <c r="F24" i="2"/>
  <c r="E24" i="2"/>
  <c r="G65" i="2"/>
  <c r="G62" i="2"/>
  <c r="J62" i="2" s="1"/>
  <c r="G59" i="2"/>
  <c r="G58" i="2"/>
  <c r="G57" i="2"/>
  <c r="G56" i="2"/>
  <c r="G55" i="2"/>
  <c r="G53" i="2"/>
  <c r="J53" i="2" s="1"/>
  <c r="G52" i="2"/>
  <c r="G51" i="2"/>
  <c r="J51" i="2" s="1"/>
  <c r="G50" i="2"/>
  <c r="G49" i="2"/>
  <c r="J49" i="2" s="1"/>
  <c r="G48" i="2"/>
  <c r="G47" i="2"/>
  <c r="J47" i="2" s="1"/>
  <c r="G46" i="2"/>
  <c r="G45" i="2"/>
  <c r="J45" i="2" s="1"/>
  <c r="G44" i="2"/>
  <c r="G43" i="2"/>
  <c r="J43" i="2" s="1"/>
  <c r="G40" i="2"/>
  <c r="G39" i="2"/>
  <c r="G38" i="2"/>
  <c r="G36" i="2"/>
  <c r="G35" i="2"/>
  <c r="G34" i="2"/>
  <c r="G32" i="2"/>
  <c r="G31" i="2"/>
  <c r="G30" i="2"/>
  <c r="G29" i="2"/>
  <c r="G28" i="2"/>
  <c r="G27" i="2"/>
  <c r="J27" i="2" s="1"/>
  <c r="G26" i="2"/>
  <c r="G25" i="2"/>
  <c r="G22" i="2"/>
  <c r="G21" i="2"/>
  <c r="G20" i="2"/>
  <c r="G19" i="2"/>
  <c r="G18" i="2"/>
  <c r="G17" i="2"/>
  <c r="G16" i="2"/>
  <c r="G15" i="2"/>
  <c r="G14" i="2"/>
  <c r="G13" i="2"/>
  <c r="D65" i="2"/>
  <c r="D62" i="2"/>
  <c r="D61" i="2" s="1"/>
  <c r="D60" i="2" s="1"/>
  <c r="D59" i="2"/>
  <c r="D58" i="2"/>
  <c r="J58" i="2" s="1"/>
  <c r="D57" i="2"/>
  <c r="D56" i="2"/>
  <c r="J56" i="2" s="1"/>
  <c r="D55" i="2"/>
  <c r="D53" i="2"/>
  <c r="D52" i="2"/>
  <c r="D51" i="2"/>
  <c r="D50" i="2"/>
  <c r="D49" i="2"/>
  <c r="D48" i="2"/>
  <c r="D47" i="2"/>
  <c r="D46" i="2"/>
  <c r="D45" i="2"/>
  <c r="D44" i="2"/>
  <c r="D43" i="2"/>
  <c r="D40" i="2"/>
  <c r="D39" i="2"/>
  <c r="D37" i="2" s="1"/>
  <c r="D38" i="2"/>
  <c r="D36" i="2"/>
  <c r="D35" i="2"/>
  <c r="J35" i="2" s="1"/>
  <c r="D34" i="2"/>
  <c r="D33" i="2" s="1"/>
  <c r="D32" i="2"/>
  <c r="D31" i="2"/>
  <c r="D30" i="2"/>
  <c r="D29" i="2"/>
  <c r="D28" i="2"/>
  <c r="D27" i="2"/>
  <c r="D26" i="2"/>
  <c r="D25" i="2"/>
  <c r="D22" i="2"/>
  <c r="D21" i="2"/>
  <c r="D20" i="2"/>
  <c r="D19" i="2"/>
  <c r="D18" i="2"/>
  <c r="D17" i="2"/>
  <c r="D16" i="2"/>
  <c r="D15" i="2"/>
  <c r="D14" i="2"/>
  <c r="J14" i="2" s="1"/>
  <c r="D13" i="2"/>
  <c r="J57" i="2"/>
  <c r="J52" i="2"/>
  <c r="J50" i="2"/>
  <c r="J48" i="2"/>
  <c r="J46" i="2"/>
  <c r="J44" i="2"/>
  <c r="J36" i="2"/>
  <c r="I64" i="2"/>
  <c r="H64" i="2"/>
  <c r="H63" i="2" s="1"/>
  <c r="F64" i="2"/>
  <c r="F63" i="2" s="1"/>
  <c r="E64" i="2"/>
  <c r="I63" i="2"/>
  <c r="E63" i="2"/>
  <c r="D63" i="2"/>
  <c r="D64" i="2"/>
  <c r="I61" i="2"/>
  <c r="I60" i="2" s="1"/>
  <c r="H61" i="2"/>
  <c r="G61" i="2"/>
  <c r="G60" i="2" s="1"/>
  <c r="F61" i="2"/>
  <c r="E61" i="2"/>
  <c r="E60" i="2" s="1"/>
  <c r="H60" i="2"/>
  <c r="F60" i="2"/>
  <c r="I54" i="2"/>
  <c r="H54" i="2"/>
  <c r="F54" i="2"/>
  <c r="E54" i="2"/>
  <c r="I42" i="2"/>
  <c r="I41" i="2" s="1"/>
  <c r="H42" i="2"/>
  <c r="F42" i="2"/>
  <c r="F41" i="2" s="1"/>
  <c r="E42" i="2"/>
  <c r="D42" i="2"/>
  <c r="E41" i="2"/>
  <c r="I37" i="2"/>
  <c r="H37" i="2"/>
  <c r="F37" i="2"/>
  <c r="E37" i="2"/>
  <c r="I33" i="2"/>
  <c r="H33" i="2"/>
  <c r="F33" i="2"/>
  <c r="E33" i="2"/>
  <c r="E23" i="2"/>
  <c r="I12" i="2"/>
  <c r="I11" i="2" s="1"/>
  <c r="H12" i="2"/>
  <c r="H11" i="2" s="1"/>
  <c r="F12" i="2"/>
  <c r="F11" i="2" s="1"/>
  <c r="E12" i="2"/>
  <c r="E11" i="2" s="1"/>
  <c r="J13" i="2" l="1"/>
  <c r="J15" i="2"/>
  <c r="J17" i="2"/>
  <c r="J19" i="2"/>
  <c r="J21" i="2"/>
  <c r="J25" i="2"/>
  <c r="J29" i="2"/>
  <c r="J31" i="2"/>
  <c r="J34" i="2"/>
  <c r="J39" i="2"/>
  <c r="D24" i="2"/>
  <c r="J60" i="2"/>
  <c r="F23" i="2"/>
  <c r="J38" i="2"/>
  <c r="J40" i="2"/>
  <c r="J55" i="2"/>
  <c r="J59" i="2"/>
  <c r="J65" i="2"/>
  <c r="G42" i="2"/>
  <c r="J16" i="2"/>
  <c r="J20" i="2"/>
  <c r="J22" i="2"/>
  <c r="I23" i="2"/>
  <c r="H41" i="2"/>
  <c r="G37" i="2"/>
  <c r="G33" i="2"/>
  <c r="J33" i="2" s="1"/>
  <c r="H23" i="2"/>
  <c r="J32" i="2"/>
  <c r="J30" i="2"/>
  <c r="J28" i="2"/>
  <c r="J26" i="2"/>
  <c r="J18" i="2"/>
  <c r="G64" i="2"/>
  <c r="G63" i="2" s="1"/>
  <c r="J63" i="2" s="1"/>
  <c r="G54" i="2"/>
  <c r="G24" i="2"/>
  <c r="G12" i="2"/>
  <c r="G11" i="2" s="1"/>
  <c r="E10" i="2"/>
  <c r="F10" i="2"/>
  <c r="J64" i="2"/>
  <c r="J61" i="2"/>
  <c r="J42" i="2"/>
  <c r="J37" i="2"/>
  <c r="D54" i="2"/>
  <c r="D23" i="2"/>
  <c r="D12" i="2"/>
  <c r="D11" i="2" s="1"/>
  <c r="I10" i="2"/>
  <c r="G41" i="2" l="1"/>
  <c r="H10" i="2"/>
  <c r="J12" i="2"/>
  <c r="J24" i="2"/>
  <c r="G23" i="2"/>
  <c r="G10" i="2" s="1"/>
  <c r="J54" i="2"/>
  <c r="D41" i="2"/>
  <c r="J41" i="2" s="1"/>
  <c r="J11" i="2"/>
  <c r="J23" i="2" l="1"/>
  <c r="D10" i="2"/>
  <c r="J10" i="2" s="1"/>
</calcChain>
</file>

<file path=xl/sharedStrings.xml><?xml version="1.0" encoding="utf-8"?>
<sst xmlns="http://schemas.openxmlformats.org/spreadsheetml/2006/main" count="128" uniqueCount="127">
  <si>
    <t>Строительство крытого катка с искусственным льдом по ул. Бархатовой в Советском административном округе города Омска</t>
  </si>
  <si>
    <t>5.1.1</t>
  </si>
  <si>
    <t>Массовый спорт</t>
  </si>
  <si>
    <t>5.1</t>
  </si>
  <si>
    <t>Физическая культура и спорт</t>
  </si>
  <si>
    <t>V</t>
  </si>
  <si>
    <t>Развитие культурно-исторического общественного комплекса "Омская крепость". Реконструкция комплекса зданий на территории культурно-исторического комплекса "Омская крепость"</t>
  </si>
  <si>
    <t>4.1.1</t>
  </si>
  <si>
    <t>Культура</t>
  </si>
  <si>
    <t>4.1</t>
  </si>
  <si>
    <t>Культура, кинематография</t>
  </si>
  <si>
    <t>IV</t>
  </si>
  <si>
    <t>3.2.5</t>
  </si>
  <si>
    <t>Строительство общеобразовательной школы в микрорайоне "Рябиновка", г. Омск</t>
  </si>
  <si>
    <t>3.2.4</t>
  </si>
  <si>
    <t>Строительство школы на 550 мест по бульвару Архитекторов (микрорайон "Кристалл"), г. Омск</t>
  </si>
  <si>
    <t>3.2.3</t>
  </si>
  <si>
    <t>3.2.2</t>
  </si>
  <si>
    <t>3.2.1</t>
  </si>
  <si>
    <t>Общее образование</t>
  </si>
  <si>
    <t>3.2</t>
  </si>
  <si>
    <t>3.1.11</t>
  </si>
  <si>
    <t>3.1.10</t>
  </si>
  <si>
    <t>3.1.9</t>
  </si>
  <si>
    <t>3.1.8</t>
  </si>
  <si>
    <t>3.1.7</t>
  </si>
  <si>
    <t>3.1.6</t>
  </si>
  <si>
    <t>Реконструкция здания БОУ  "Средняя общеобразовательная школа  № 99 с углубленным изучением отдельных предметов" со строительством пристройки по ул. Молодова, 12 в Ленинском  административном округе г. Омска для размещения бюджетного образовательного учреждения, реализующего основную общеобразовательную программу дошкольного образования</t>
  </si>
  <si>
    <t>3.1.5</t>
  </si>
  <si>
    <t>Реконструкция здания БОУ "Лицей № 149" со строительством пристройки по бульвару Заречный, 3 в Кировском административном округе г. Омска для размещения бюджетного образовательного учреждения, реализующего основную общеобразовательную программу дошкольного образования</t>
  </si>
  <si>
    <t>3.1.4</t>
  </si>
  <si>
    <t>3.1.3</t>
  </si>
  <si>
    <t>Строительство дошкольного образовательного учреждения по ул. Мельничная, г. Омск</t>
  </si>
  <si>
    <t>3.1.2</t>
  </si>
  <si>
    <t>Строительство дошкольного учреждения в микрорайоне "Кристалл-2", г. Омск</t>
  </si>
  <si>
    <t>3.1.1</t>
  </si>
  <si>
    <t>Дошкольное образование</t>
  </si>
  <si>
    <t>3.1</t>
  </si>
  <si>
    <t>Образование</t>
  </si>
  <si>
    <t>III</t>
  </si>
  <si>
    <t>2.3.3</t>
  </si>
  <si>
    <t>Строительство линии наружного освещения по Красному переулку</t>
  </si>
  <si>
    <t>2.3.2</t>
  </si>
  <si>
    <t>Строительство линии наружного освещения города Омска по ул. 2-я Солнечная (на участке от ул. Волгоградская до поворота на РЭБ КАО г. Омска)</t>
  </si>
  <si>
    <t>2.3.1</t>
  </si>
  <si>
    <t>Благоустройство</t>
  </si>
  <si>
    <t>2.3</t>
  </si>
  <si>
    <t>Строительство газовой котельной для обеспечения теплоснабжения социальных объектов в микрорайоне "Рябиновка"</t>
  </si>
  <si>
    <t>2.2.3</t>
  </si>
  <si>
    <t>2.2.2</t>
  </si>
  <si>
    <t>Строительство закрытой ливневой канализации с очистными сооружениями вдоль ул. Завертяева</t>
  </si>
  <si>
    <t>2.2.1</t>
  </si>
  <si>
    <t>Коммунальное хозяйство</t>
  </si>
  <si>
    <t>2.2</t>
  </si>
  <si>
    <t>2.1.8</t>
  </si>
  <si>
    <t>2.1.7</t>
  </si>
  <si>
    <t>2.1.6</t>
  </si>
  <si>
    <t>2.1.5</t>
  </si>
  <si>
    <t>2.1.4</t>
  </si>
  <si>
    <t>2.1.3</t>
  </si>
  <si>
    <t>2.1.2</t>
  </si>
  <si>
    <t>2.1.1</t>
  </si>
  <si>
    <t>Жилищное хозяйство</t>
  </si>
  <si>
    <t>2.1</t>
  </si>
  <si>
    <t>Жилищно-коммунальное хозяйство</t>
  </si>
  <si>
    <t>II</t>
  </si>
  <si>
    <t>1.1.10</t>
  </si>
  <si>
    <t>1.1.9</t>
  </si>
  <si>
    <t>Реконструкция подземного пешеходного перехода в районе остановки общественного транспорта "Бульвар Зеленый" по ул. Лукашевича</t>
  </si>
  <si>
    <t>1.1.8</t>
  </si>
  <si>
    <t>1.1.7</t>
  </si>
  <si>
    <t>Строительство автомобильных дорог в рамках реализации проектов по комплексному развитию территорий, предусматривающих строительство жилья экономкласса, в районе ул. Маргелова и федеральной трассы М51 в Ленинском административном округе г. Омска</t>
  </si>
  <si>
    <t>1.1.6</t>
  </si>
  <si>
    <t>1.1.5</t>
  </si>
  <si>
    <t>1.1.4</t>
  </si>
  <si>
    <t>Реконструкция автомобильной дороги по ул. Андрианова</t>
  </si>
  <si>
    <t>1.1.3</t>
  </si>
  <si>
    <t>1.1.2</t>
  </si>
  <si>
    <t>Реконструкция и строительство автомобильной дороги по ул. 21-я Амурская – ул. Завертяева от путепроводной развязки через железнодорожные пути до ул. Донецкая</t>
  </si>
  <si>
    <t>1.1.1</t>
  </si>
  <si>
    <t>Дорожное хозяйство (дорожные фонды)</t>
  </si>
  <si>
    <t>1.1</t>
  </si>
  <si>
    <t>Национальная экономика</t>
  </si>
  <si>
    <t>I</t>
  </si>
  <si>
    <t>Всего</t>
  </si>
  <si>
    <t>Код раздела, подраздела</t>
  </si>
  <si>
    <t>Наименование кодов классификации расходов бюджетов, объектов</t>
  </si>
  <si>
    <t>№ п/п</t>
  </si>
  <si>
    <t>в том числе за счет</t>
  </si>
  <si>
    <t>(рублей)</t>
  </si>
  <si>
    <t>налоговых и 
неналоговых 
доходов</t>
  </si>
  <si>
    <t>поступлений 
целевого 
характера</t>
  </si>
  <si>
    <t>Строительство многоквартирных домов в районе 
ул. Завертяева для переселения граждан из аварийного жилищного фонда. Жилой дом № 5</t>
  </si>
  <si>
    <t>Строительство многоквартирных домов в районе 
ул. Завертяева для переселения граждан из аварийного жилищного фонда. Жилой дом № 6</t>
  </si>
  <si>
    <t>Строительство многоквартирных домов в районе 
ул. Завертяева для переселения граждан из аварийного жилищного фонда. Жилой дом № 8</t>
  </si>
  <si>
    <t>Строительство многоквартирных домов в районе 
ул. Завертяева для переселения граждан из аварийного жилищного фонда. Жилой дом № 10</t>
  </si>
  <si>
    <t>Строительство многоквартирных домов в районе 
ул. Завертяева для переселения граждан из аварийного жилищного фонда. Жилой дом № 15</t>
  </si>
  <si>
    <t>Строительство многоквартирных домов в районе 
ул. Завертяева для переселения граждан из аварийного жилищного фонда. Жилой дом № 17</t>
  </si>
  <si>
    <t>Строительство многоквартирных домов в районе 
ул. Завертяева для переселения граждан из аварийного жилищного фонда. Жилой дом № 18</t>
  </si>
  <si>
    <t>Строительство многоквартирного дома № 1 в районе 
ул. Барнаульская для переселения граждан из аварийного жилищного фонда</t>
  </si>
  <si>
    <t>Строительство внеплощадочных сетей в районе 
ул. Завертяева для комплексной застройки территории</t>
  </si>
  <si>
    <t>Утверждено на 
2016 год</t>
  </si>
  <si>
    <t>Реконструкция и строительство путепровода по 
ул. Торговая в районе  станции "Карбышево"</t>
  </si>
  <si>
    <t>Реконструкция магистрали общегородского значения по 
ул. 21-я Амурская от ул. 24-я Северная до ул. Завертяева со строительством путепроводной развязки через железнодорожные пути в Центральном административном округе города Омска</t>
  </si>
  <si>
    <t>Строительство транспортной развязки на пересечении 
ул. 15-я Рабочая с ул. Хабаровская со строительством путепровода через железнодорожные пути, этап 1</t>
  </si>
  <si>
    <t>Строительство и реконструкция автомобильной дороги от моста им. 60-летия Победы по ул. 3-я Островская, 
ул. Крупской от б. Архитекторов до ул. Перелета</t>
  </si>
  <si>
    <t>Строительство участка дороги по ул. Конева от 
ул. 3-я Енисейская до ул. 70 лет Октября с увеличением пропускной способности перекрестков ул. Конева – 
ул. 3-я Енисейская, ул. Конева – ул. 70 лет Октября, 
ул. Конева – просп. Комарова, этап 1</t>
  </si>
  <si>
    <t>Строительство линии наружного освещения по 
ул. 9-я Любинская</t>
  </si>
  <si>
    <t>Реконструкция здания БОУ "Средняя общеобразовательная школа  № 107" со строительством пристройки по просп. Сибирский, 6 А в Ленинском административном округе             г. Омска для размещения бюджетного образовательного учреждения, реализующего основную общеобразовательную программу дошкольного образования</t>
  </si>
  <si>
    <t>Строительство детского сада в микрорайоне "Рябиновка",                    г. Омск</t>
  </si>
  <si>
    <t>Строительство дошкольного учреждения по 
ул. 1-я Станционная, г. Омск</t>
  </si>
  <si>
    <t>Строительство дошкольного учреждения по 
ул. Лисицкого, г. Омск</t>
  </si>
  <si>
    <t>Строительство дошкольного учреждения на территории БОУ "Средняя общеобразовательная школа № 138" по 
ул. 22 Рабочая, 80, г. Омск</t>
  </si>
  <si>
    <t>Строительство дошкольного учреждения в 
пос. Биофабрика, г. Омск</t>
  </si>
  <si>
    <t>Строительство школы на 550 мест в микрорайоне № 5, 
г. Омск</t>
  </si>
  <si>
    <t>Строительство общеобразовательной школы по 
ул. Мельничная, г. Омск</t>
  </si>
  <si>
    <t>Строительство общеобразовательной школы по 
ул. Завертяева, г. Омск</t>
  </si>
  <si>
    <t xml:space="preserve">Реконструкция здания БОУ "Средняя общеобразовательная школа № 55" со строительством пристройки по                 ул. Мельничная, 4 в Кировском административном округе                   г. Омска для размещения бюджетного образовательного учреждения, реализующего основную общеобразовательную программу дошкольного образования </t>
  </si>
  <si>
    <t>Процент исполнения</t>
  </si>
  <si>
    <t>налоговых и неналоговых доходов</t>
  </si>
  <si>
    <t>поступлений целевого характера</t>
  </si>
  <si>
    <t>Исполнено за 2016 год</t>
  </si>
  <si>
    <t>Строительство автомобильной дороги в створе 
ул. Крупской – проектируемой ул. № 6 от 
ул. Лукашевича до проектируемой ул. № 7 в Кировском административном округе города Омска</t>
  </si>
  <si>
    <t>Приложение № 5</t>
  </si>
  <si>
    <t>к Решению Омского городского Совета</t>
  </si>
  <si>
    <t>Адресная инвестиционная программа города Омска за 2016 год</t>
  </si>
  <si>
    <t>от ____________________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</si>
</sst>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;[Red]\-#,##0.00"/>
    <numFmt numFmtId="165" formatCode="00\ 00"/>
    <numFmt numFmtId="166" formatCode="000\.00\.00"/>
    <numFmt numFmtId="167" formatCode="#,##0.0"/>
  </numFmts>
  <fonts count="9" x14ac:knownFonts="1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24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43" fontId="7" fillId="0" borderId="0" applyFont="0" applyFill="0" applyBorder="0" applyAlignment="0" applyProtection="0"/>
    <xf numFmtId="0" fontId="8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Continuous" vertical="center"/>
      <protection hidden="1"/>
    </xf>
    <xf numFmtId="0" fontId="2" fillId="0" borderId="3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Protection="1">
      <protection hidden="1"/>
    </xf>
    <xf numFmtId="164" fontId="4" fillId="0" borderId="2" xfId="1" applyNumberFormat="1" applyFont="1" applyFill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Continuous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2" borderId="3" xfId="1" applyNumberFormat="1" applyFont="1" applyFill="1" applyBorder="1" applyAlignment="1" applyProtection="1">
      <alignment horizontal="right" vertical="center" wrapText="1"/>
      <protection hidden="1"/>
    </xf>
    <xf numFmtId="167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/>
    <xf numFmtId="0" fontId="6" fillId="0" borderId="0" xfId="4" applyFont="1" applyFill="1" applyAlignment="1">
      <alignment horizontal="right"/>
    </xf>
    <xf numFmtId="4" fontId="6" fillId="0" borderId="0" xfId="3" applyNumberFormat="1" applyFont="1" applyFill="1" applyAlignment="1">
      <alignment horizontal="right" vertical="center"/>
    </xf>
  </cellXfs>
  <cellStyles count="5">
    <cellStyle name="Обычный" xfId="0" builtinId="0"/>
    <cellStyle name="Обычный 2" xfId="1"/>
    <cellStyle name="Обычный 2 2" xfId="2"/>
    <cellStyle name="Обычный_Приложения 2005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showGridLines="0" tabSelected="1" view="pageBreakPreview" zoomScale="80" zoomScaleNormal="100" zoomScaleSheetLayoutView="80" workbookViewId="0">
      <selection activeCell="J4" sqref="J4"/>
    </sheetView>
  </sheetViews>
  <sheetFormatPr defaultColWidth="9.28515625" defaultRowHeight="12.75" x14ac:dyDescent="0.2"/>
  <cols>
    <col min="1" max="1" width="7.5703125" style="1" customWidth="1"/>
    <col min="2" max="2" width="65.5703125" style="1" customWidth="1"/>
    <col min="3" max="3" width="16.42578125" style="1" customWidth="1"/>
    <col min="4" max="4" width="19.85546875" style="1" customWidth="1"/>
    <col min="5" max="6" width="19.28515625" style="1" customWidth="1"/>
    <col min="7" max="7" width="20" style="1" customWidth="1"/>
    <col min="8" max="9" width="19.28515625" style="1" customWidth="1"/>
    <col min="10" max="10" width="15.5703125" style="1" customWidth="1"/>
    <col min="11" max="250" width="9.140625" style="1" customWidth="1"/>
    <col min="251" max="16384" width="9.28515625" style="1"/>
  </cols>
  <sheetData>
    <row r="1" spans="1:10" ht="30.75" x14ac:dyDescent="0.45">
      <c r="A1" s="32"/>
      <c r="B1" s="32"/>
      <c r="C1" s="32"/>
      <c r="D1" s="32"/>
      <c r="E1" s="32"/>
      <c r="F1" s="32"/>
      <c r="G1" s="32"/>
      <c r="H1" s="32"/>
      <c r="I1" s="32"/>
      <c r="J1" s="33" t="s">
        <v>123</v>
      </c>
    </row>
    <row r="2" spans="1:10" ht="30.75" x14ac:dyDescent="0.45">
      <c r="A2" s="32"/>
      <c r="B2" s="32"/>
      <c r="C2" s="32"/>
      <c r="D2" s="32"/>
      <c r="E2" s="32"/>
      <c r="F2" s="32"/>
      <c r="G2" s="32"/>
      <c r="H2" s="32"/>
      <c r="I2" s="32"/>
      <c r="J2" s="33" t="s">
        <v>124</v>
      </c>
    </row>
    <row r="3" spans="1:10" ht="30.75" x14ac:dyDescent="0.45">
      <c r="A3" s="32"/>
      <c r="B3" s="32"/>
      <c r="C3" s="32"/>
      <c r="D3" s="32"/>
      <c r="E3" s="32"/>
      <c r="F3" s="32"/>
      <c r="G3" s="32"/>
      <c r="H3" s="32"/>
      <c r="I3" s="32"/>
      <c r="J3" s="34" t="s">
        <v>126</v>
      </c>
    </row>
    <row r="4" spans="1:10" ht="30.75" x14ac:dyDescent="0.45">
      <c r="A4" s="32"/>
      <c r="B4" s="32"/>
      <c r="C4" s="32"/>
      <c r="D4" s="32"/>
      <c r="E4" s="32"/>
      <c r="F4" s="32"/>
      <c r="G4" s="32"/>
      <c r="H4" s="32"/>
      <c r="I4" s="32"/>
      <c r="J4" s="34"/>
    </row>
    <row r="5" spans="1:10" ht="30.75" x14ac:dyDescent="0.2">
      <c r="A5" s="29" t="s">
        <v>125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18.75" customHeight="1" x14ac:dyDescent="0.3">
      <c r="A6" s="18"/>
      <c r="B6" s="19"/>
      <c r="C6" s="18"/>
      <c r="D6" s="2"/>
      <c r="E6" s="2"/>
      <c r="F6" s="2"/>
    </row>
    <row r="7" spans="1:10" ht="18.75" customHeight="1" x14ac:dyDescent="0.3">
      <c r="A7" s="17"/>
      <c r="B7" s="2"/>
      <c r="C7" s="17"/>
      <c r="D7" s="2"/>
      <c r="E7" s="16"/>
      <c r="J7" s="15" t="s">
        <v>89</v>
      </c>
    </row>
    <row r="8" spans="1:10" ht="18.75" customHeight="1" x14ac:dyDescent="0.2">
      <c r="A8" s="30" t="s">
        <v>87</v>
      </c>
      <c r="B8" s="30" t="s">
        <v>86</v>
      </c>
      <c r="C8" s="30" t="s">
        <v>85</v>
      </c>
      <c r="D8" s="31" t="s">
        <v>101</v>
      </c>
      <c r="E8" s="14" t="s">
        <v>88</v>
      </c>
      <c r="F8" s="13"/>
      <c r="G8" s="28" t="s">
        <v>121</v>
      </c>
      <c r="H8" s="22" t="s">
        <v>88</v>
      </c>
      <c r="I8" s="22"/>
      <c r="J8" s="28" t="s">
        <v>118</v>
      </c>
    </row>
    <row r="9" spans="1:10" ht="56.25" x14ac:dyDescent="0.2">
      <c r="A9" s="30"/>
      <c r="B9" s="30"/>
      <c r="C9" s="30"/>
      <c r="D9" s="30"/>
      <c r="E9" s="12" t="s">
        <v>90</v>
      </c>
      <c r="F9" s="12" t="s">
        <v>91</v>
      </c>
      <c r="G9" s="28"/>
      <c r="H9" s="23" t="s">
        <v>119</v>
      </c>
      <c r="I9" s="23" t="s">
        <v>120</v>
      </c>
      <c r="J9" s="28"/>
    </row>
    <row r="10" spans="1:10" ht="18.75" customHeight="1" x14ac:dyDescent="0.2">
      <c r="A10" s="6"/>
      <c r="B10" s="11" t="s">
        <v>84</v>
      </c>
      <c r="C10" s="10"/>
      <c r="D10" s="21">
        <f>D11+D23+D41+D60+D63</f>
        <v>2722115281.8899999</v>
      </c>
      <c r="E10" s="21">
        <f t="shared" ref="E10:I10" si="0">E11+E23+E41+E60+E63</f>
        <v>751125568.86000013</v>
      </c>
      <c r="F10" s="21">
        <f t="shared" si="0"/>
        <v>1970989713.03</v>
      </c>
      <c r="G10" s="21">
        <f t="shared" si="0"/>
        <v>2580480943.5399995</v>
      </c>
      <c r="H10" s="21">
        <f t="shared" si="0"/>
        <v>729439190.66000009</v>
      </c>
      <c r="I10" s="21">
        <f t="shared" si="0"/>
        <v>1851041752.8799999</v>
      </c>
      <c r="J10" s="27">
        <f t="shared" ref="J10:J41" si="1">G10*100/D10</f>
        <v>94.796901538583555</v>
      </c>
    </row>
    <row r="11" spans="1:10" ht="18.75" customHeight="1" x14ac:dyDescent="0.2">
      <c r="A11" s="9" t="s">
        <v>83</v>
      </c>
      <c r="B11" s="8" t="s">
        <v>82</v>
      </c>
      <c r="C11" s="7">
        <v>400</v>
      </c>
      <c r="D11" s="24">
        <f>D12</f>
        <v>462442899.62999994</v>
      </c>
      <c r="E11" s="24">
        <f t="shared" ref="E11:I11" si="2">E12</f>
        <v>113281799.08</v>
      </c>
      <c r="F11" s="24">
        <f t="shared" si="2"/>
        <v>349161100.54999995</v>
      </c>
      <c r="G11" s="24">
        <f t="shared" si="2"/>
        <v>448739144.26999998</v>
      </c>
      <c r="H11" s="24">
        <f t="shared" si="2"/>
        <v>112009874.73999999</v>
      </c>
      <c r="I11" s="24">
        <f t="shared" si="2"/>
        <v>336729269.52999997</v>
      </c>
      <c r="J11" s="27">
        <f t="shared" si="1"/>
        <v>97.036660013384505</v>
      </c>
    </row>
    <row r="12" spans="1:10" ht="18.75" customHeight="1" x14ac:dyDescent="0.2">
      <c r="A12" s="9" t="s">
        <v>81</v>
      </c>
      <c r="B12" s="8" t="s">
        <v>80</v>
      </c>
      <c r="C12" s="7">
        <v>409</v>
      </c>
      <c r="D12" s="24">
        <f>SUM(D13:D22)</f>
        <v>462442899.62999994</v>
      </c>
      <c r="E12" s="24">
        <f t="shared" ref="E12:F12" si="3">SUM(E13:E22)</f>
        <v>113281799.08</v>
      </c>
      <c r="F12" s="24">
        <f t="shared" si="3"/>
        <v>349161100.54999995</v>
      </c>
      <c r="G12" s="24">
        <f t="shared" ref="G12" si="4">SUM(G13:G22)</f>
        <v>448739144.26999998</v>
      </c>
      <c r="H12" s="24">
        <f t="shared" ref="H12" si="5">SUM(H13:H22)</f>
        <v>112009874.73999999</v>
      </c>
      <c r="I12" s="24">
        <f t="shared" ref="I12" si="6">SUM(I13:I22)</f>
        <v>336729269.52999997</v>
      </c>
      <c r="J12" s="27">
        <f t="shared" si="1"/>
        <v>97.036660013384505</v>
      </c>
    </row>
    <row r="13" spans="1:10" ht="65.25" customHeight="1" x14ac:dyDescent="0.2">
      <c r="A13" s="6" t="s">
        <v>79</v>
      </c>
      <c r="B13" s="5" t="s">
        <v>78</v>
      </c>
      <c r="C13" s="4"/>
      <c r="D13" s="25">
        <f>E13+F13</f>
        <v>14461036.32</v>
      </c>
      <c r="E13" s="25">
        <v>14461036.32</v>
      </c>
      <c r="F13" s="25">
        <v>0</v>
      </c>
      <c r="G13" s="25">
        <f t="shared" ref="G13:G22" si="7">H13+I13</f>
        <v>14461036.32</v>
      </c>
      <c r="H13" s="24">
        <v>14461036.32</v>
      </c>
      <c r="I13" s="25">
        <v>0</v>
      </c>
      <c r="J13" s="27">
        <f t="shared" si="1"/>
        <v>100</v>
      </c>
    </row>
    <row r="14" spans="1:10" ht="37.5" customHeight="1" x14ac:dyDescent="0.2">
      <c r="A14" s="6" t="s">
        <v>77</v>
      </c>
      <c r="B14" s="20" t="s">
        <v>102</v>
      </c>
      <c r="C14" s="4"/>
      <c r="D14" s="25">
        <f t="shared" ref="D14:D22" si="8">E14+F14</f>
        <v>11693.52</v>
      </c>
      <c r="E14" s="25">
        <v>11693.52</v>
      </c>
      <c r="F14" s="25">
        <v>0</v>
      </c>
      <c r="G14" s="25">
        <f t="shared" si="7"/>
        <v>11693.25</v>
      </c>
      <c r="H14" s="24">
        <v>11693.25</v>
      </c>
      <c r="I14" s="25">
        <v>0</v>
      </c>
      <c r="J14" s="27">
        <f t="shared" si="1"/>
        <v>99.997691028877526</v>
      </c>
    </row>
    <row r="15" spans="1:10" ht="27" customHeight="1" x14ac:dyDescent="0.2">
      <c r="A15" s="6" t="s">
        <v>76</v>
      </c>
      <c r="B15" s="5" t="s">
        <v>75</v>
      </c>
      <c r="C15" s="4"/>
      <c r="D15" s="25">
        <f t="shared" si="8"/>
        <v>906198.61</v>
      </c>
      <c r="E15" s="25">
        <v>177751.83</v>
      </c>
      <c r="F15" s="25">
        <v>728446.78</v>
      </c>
      <c r="G15" s="25">
        <f t="shared" si="7"/>
        <v>906198.61</v>
      </c>
      <c r="H15" s="25">
        <v>177751.83</v>
      </c>
      <c r="I15" s="25">
        <v>728446.78</v>
      </c>
      <c r="J15" s="27">
        <f t="shared" si="1"/>
        <v>100</v>
      </c>
    </row>
    <row r="16" spans="1:10" ht="93.75" customHeight="1" x14ac:dyDescent="0.2">
      <c r="A16" s="6" t="s">
        <v>74</v>
      </c>
      <c r="B16" s="20" t="s">
        <v>103</v>
      </c>
      <c r="C16" s="4"/>
      <c r="D16" s="25">
        <f t="shared" si="8"/>
        <v>111116.38</v>
      </c>
      <c r="E16" s="25">
        <v>111116.38</v>
      </c>
      <c r="F16" s="25">
        <v>0</v>
      </c>
      <c r="G16" s="25">
        <f t="shared" si="7"/>
        <v>111116.38</v>
      </c>
      <c r="H16" s="25">
        <v>111116.38</v>
      </c>
      <c r="I16" s="25">
        <v>0</v>
      </c>
      <c r="J16" s="27">
        <f t="shared" si="1"/>
        <v>100</v>
      </c>
    </row>
    <row r="17" spans="1:10" ht="56.25" customHeight="1" x14ac:dyDescent="0.2">
      <c r="A17" s="6" t="s">
        <v>73</v>
      </c>
      <c r="B17" s="20" t="s">
        <v>104</v>
      </c>
      <c r="C17" s="4"/>
      <c r="D17" s="25">
        <f t="shared" si="8"/>
        <v>440469156.42999995</v>
      </c>
      <c r="E17" s="25">
        <v>92036502.659999996</v>
      </c>
      <c r="F17" s="25">
        <v>348432653.76999998</v>
      </c>
      <c r="G17" s="25">
        <f t="shared" si="7"/>
        <v>428037319.88999999</v>
      </c>
      <c r="H17" s="24">
        <v>92036497.140000001</v>
      </c>
      <c r="I17" s="24">
        <v>336000822.75</v>
      </c>
      <c r="J17" s="27">
        <f t="shared" si="1"/>
        <v>97.177592038280295</v>
      </c>
    </row>
    <row r="18" spans="1:10" ht="112.5" customHeight="1" x14ac:dyDescent="0.2">
      <c r="A18" s="6" t="s">
        <v>72</v>
      </c>
      <c r="B18" s="5" t="s">
        <v>71</v>
      </c>
      <c r="C18" s="4"/>
      <c r="D18" s="25">
        <f t="shared" si="8"/>
        <v>1400000</v>
      </c>
      <c r="E18" s="25">
        <v>1400000</v>
      </c>
      <c r="F18" s="25">
        <v>0</v>
      </c>
      <c r="G18" s="25">
        <f t="shared" si="7"/>
        <v>1400000</v>
      </c>
      <c r="H18" s="25">
        <v>1400000</v>
      </c>
      <c r="I18" s="25">
        <v>0</v>
      </c>
      <c r="J18" s="27">
        <f t="shared" si="1"/>
        <v>100</v>
      </c>
    </row>
    <row r="19" spans="1:10" ht="60.75" customHeight="1" x14ac:dyDescent="0.2">
      <c r="A19" s="6" t="s">
        <v>70</v>
      </c>
      <c r="B19" s="20" t="s">
        <v>105</v>
      </c>
      <c r="C19" s="4"/>
      <c r="D19" s="25">
        <f t="shared" si="8"/>
        <v>4785209.37</v>
      </c>
      <c r="E19" s="25">
        <v>4785209.37</v>
      </c>
      <c r="F19" s="25">
        <v>0</v>
      </c>
      <c r="G19" s="25">
        <f t="shared" si="7"/>
        <v>3524290.82</v>
      </c>
      <c r="H19" s="24">
        <v>3524290.82</v>
      </c>
      <c r="I19" s="25">
        <v>0</v>
      </c>
      <c r="J19" s="27">
        <f t="shared" si="1"/>
        <v>73.649668123089882</v>
      </c>
    </row>
    <row r="20" spans="1:10" ht="56.25" customHeight="1" x14ac:dyDescent="0.2">
      <c r="A20" s="6" t="s">
        <v>69</v>
      </c>
      <c r="B20" s="5" t="s">
        <v>68</v>
      </c>
      <c r="C20" s="4"/>
      <c r="D20" s="25">
        <f t="shared" si="8"/>
        <v>1000</v>
      </c>
      <c r="E20" s="25">
        <v>1000</v>
      </c>
      <c r="F20" s="25">
        <v>0</v>
      </c>
      <c r="G20" s="25">
        <f t="shared" si="7"/>
        <v>0</v>
      </c>
      <c r="H20" s="24"/>
      <c r="I20" s="25">
        <v>0</v>
      </c>
      <c r="J20" s="27">
        <f t="shared" si="1"/>
        <v>0</v>
      </c>
    </row>
    <row r="21" spans="1:10" ht="93.75" customHeight="1" x14ac:dyDescent="0.2">
      <c r="A21" s="6" t="s">
        <v>67</v>
      </c>
      <c r="B21" s="20" t="s">
        <v>106</v>
      </c>
      <c r="C21" s="4"/>
      <c r="D21" s="25">
        <f t="shared" si="8"/>
        <v>287489</v>
      </c>
      <c r="E21" s="25">
        <v>287489</v>
      </c>
      <c r="F21" s="25">
        <v>0</v>
      </c>
      <c r="G21" s="25">
        <f t="shared" si="7"/>
        <v>287489</v>
      </c>
      <c r="H21" s="25">
        <v>287489</v>
      </c>
      <c r="I21" s="25">
        <v>0</v>
      </c>
      <c r="J21" s="27">
        <f t="shared" si="1"/>
        <v>100</v>
      </c>
    </row>
    <row r="22" spans="1:10" ht="75" customHeight="1" x14ac:dyDescent="0.2">
      <c r="A22" s="6" t="s">
        <v>66</v>
      </c>
      <c r="B22" s="5" t="s">
        <v>122</v>
      </c>
      <c r="C22" s="4"/>
      <c r="D22" s="25">
        <f t="shared" si="8"/>
        <v>10000</v>
      </c>
      <c r="E22" s="25">
        <v>10000</v>
      </c>
      <c r="F22" s="25">
        <v>0</v>
      </c>
      <c r="G22" s="25">
        <f t="shared" si="7"/>
        <v>0</v>
      </c>
      <c r="H22" s="25">
        <v>0</v>
      </c>
      <c r="I22" s="25">
        <v>0</v>
      </c>
      <c r="J22" s="27">
        <f t="shared" si="1"/>
        <v>0</v>
      </c>
    </row>
    <row r="23" spans="1:10" ht="18.75" customHeight="1" x14ac:dyDescent="0.2">
      <c r="A23" s="9" t="s">
        <v>65</v>
      </c>
      <c r="B23" s="8" t="s">
        <v>64</v>
      </c>
      <c r="C23" s="7">
        <v>500</v>
      </c>
      <c r="D23" s="26">
        <f>D24+D33+D37</f>
        <v>1158637298.1499999</v>
      </c>
      <c r="E23" s="26">
        <f t="shared" ref="E23:I23" si="9">E24+E33+E37</f>
        <v>304012886.19000006</v>
      </c>
      <c r="F23" s="26">
        <f t="shared" si="9"/>
        <v>854624411.96000004</v>
      </c>
      <c r="G23" s="26">
        <f t="shared" si="9"/>
        <v>1066522591.4499999</v>
      </c>
      <c r="H23" s="26">
        <f t="shared" si="9"/>
        <v>294176114.04000002</v>
      </c>
      <c r="I23" s="26">
        <f t="shared" si="9"/>
        <v>772346477.40999985</v>
      </c>
      <c r="J23" s="27">
        <f t="shared" si="1"/>
        <v>92.049737493598755</v>
      </c>
    </row>
    <row r="24" spans="1:10" ht="18.75" customHeight="1" x14ac:dyDescent="0.2">
      <c r="A24" s="9" t="s">
        <v>63</v>
      </c>
      <c r="B24" s="8" t="s">
        <v>62</v>
      </c>
      <c r="C24" s="7">
        <v>501</v>
      </c>
      <c r="D24" s="26">
        <f>SUM(D25:D32)</f>
        <v>1035181447.25</v>
      </c>
      <c r="E24" s="26">
        <f t="shared" ref="E24:I24" si="10">SUM(E25:E32)</f>
        <v>279048446.85000002</v>
      </c>
      <c r="F24" s="26">
        <f t="shared" si="10"/>
        <v>756133000.39999998</v>
      </c>
      <c r="G24" s="26">
        <f t="shared" si="10"/>
        <v>943556473.17999995</v>
      </c>
      <c r="H24" s="26">
        <f t="shared" si="10"/>
        <v>269701407.32999998</v>
      </c>
      <c r="I24" s="26">
        <f t="shared" si="10"/>
        <v>673855065.8499999</v>
      </c>
      <c r="J24" s="27">
        <f t="shared" si="1"/>
        <v>91.148897199287589</v>
      </c>
    </row>
    <row r="25" spans="1:10" ht="56.25" customHeight="1" x14ac:dyDescent="0.2">
      <c r="A25" s="6" t="s">
        <v>61</v>
      </c>
      <c r="B25" s="5" t="s">
        <v>92</v>
      </c>
      <c r="C25" s="4"/>
      <c r="D25" s="25">
        <f t="shared" ref="D25:D32" si="11">E25+F25</f>
        <v>56984565</v>
      </c>
      <c r="E25" s="25">
        <v>39257020.270000003</v>
      </c>
      <c r="F25" s="25">
        <v>17727544.73</v>
      </c>
      <c r="G25" s="25">
        <f t="shared" ref="G25:G32" si="12">H25+I25</f>
        <v>56984565</v>
      </c>
      <c r="H25" s="24">
        <v>39257020.270000003</v>
      </c>
      <c r="I25" s="24">
        <v>17727544.73</v>
      </c>
      <c r="J25" s="27">
        <f t="shared" si="1"/>
        <v>100</v>
      </c>
    </row>
    <row r="26" spans="1:10" ht="56.25" customHeight="1" x14ac:dyDescent="0.2">
      <c r="A26" s="6" t="s">
        <v>60</v>
      </c>
      <c r="B26" s="5" t="s">
        <v>93</v>
      </c>
      <c r="C26" s="4"/>
      <c r="D26" s="25">
        <f t="shared" si="11"/>
        <v>81639022.5</v>
      </c>
      <c r="E26" s="25">
        <v>36732190.020000003</v>
      </c>
      <c r="F26" s="25">
        <v>44906832.479999997</v>
      </c>
      <c r="G26" s="25">
        <f t="shared" si="12"/>
        <v>81639022.5</v>
      </c>
      <c r="H26" s="24">
        <v>36732190.020000003</v>
      </c>
      <c r="I26" s="24">
        <v>44906832.479999997</v>
      </c>
      <c r="J26" s="27">
        <f t="shared" si="1"/>
        <v>100</v>
      </c>
    </row>
    <row r="27" spans="1:10" ht="56.25" customHeight="1" x14ac:dyDescent="0.2">
      <c r="A27" s="6" t="s">
        <v>59</v>
      </c>
      <c r="B27" s="5" t="s">
        <v>94</v>
      </c>
      <c r="C27" s="4"/>
      <c r="D27" s="25">
        <f t="shared" si="11"/>
        <v>128596925</v>
      </c>
      <c r="E27" s="25">
        <v>56402459.520000003</v>
      </c>
      <c r="F27" s="25">
        <v>72194465.480000004</v>
      </c>
      <c r="G27" s="25">
        <f t="shared" si="12"/>
        <v>128596925</v>
      </c>
      <c r="H27" s="25">
        <v>56402459.520000003</v>
      </c>
      <c r="I27" s="25">
        <v>72194465.480000004</v>
      </c>
      <c r="J27" s="27">
        <f t="shared" si="1"/>
        <v>100</v>
      </c>
    </row>
    <row r="28" spans="1:10" ht="56.25" customHeight="1" x14ac:dyDescent="0.2">
      <c r="A28" s="6" t="s">
        <v>58</v>
      </c>
      <c r="B28" s="5" t="s">
        <v>95</v>
      </c>
      <c r="C28" s="4"/>
      <c r="D28" s="25">
        <f t="shared" si="11"/>
        <v>99266492.5</v>
      </c>
      <c r="E28" s="25">
        <v>62567291.549999997</v>
      </c>
      <c r="F28" s="25">
        <v>36699200.950000003</v>
      </c>
      <c r="G28" s="25">
        <f t="shared" si="12"/>
        <v>99266492.5</v>
      </c>
      <c r="H28" s="25">
        <v>62567291.549999997</v>
      </c>
      <c r="I28" s="25">
        <v>36699200.950000003</v>
      </c>
      <c r="J28" s="27">
        <f t="shared" si="1"/>
        <v>100</v>
      </c>
    </row>
    <row r="29" spans="1:10" ht="56.25" customHeight="1" x14ac:dyDescent="0.2">
      <c r="A29" s="6" t="s">
        <v>57</v>
      </c>
      <c r="B29" s="5" t="s">
        <v>96</v>
      </c>
      <c r="C29" s="4"/>
      <c r="D29" s="25">
        <f t="shared" si="11"/>
        <v>119320581.52</v>
      </c>
      <c r="E29" s="25">
        <v>4063254</v>
      </c>
      <c r="F29" s="25">
        <v>115257327.52</v>
      </c>
      <c r="G29" s="25">
        <f t="shared" si="12"/>
        <v>119320581.48999999</v>
      </c>
      <c r="H29" s="24">
        <v>4063253.97</v>
      </c>
      <c r="I29" s="25">
        <v>115257327.52</v>
      </c>
      <c r="J29" s="27">
        <f t="shared" si="1"/>
        <v>99.999999974857658</v>
      </c>
    </row>
    <row r="30" spans="1:10" ht="56.25" customHeight="1" x14ac:dyDescent="0.2">
      <c r="A30" s="6" t="s">
        <v>56</v>
      </c>
      <c r="B30" s="5" t="s">
        <v>97</v>
      </c>
      <c r="C30" s="4"/>
      <c r="D30" s="25">
        <f t="shared" si="11"/>
        <v>109808608</v>
      </c>
      <c r="E30" s="25">
        <v>54411725.170000002</v>
      </c>
      <c r="F30" s="25">
        <v>55396882.829999998</v>
      </c>
      <c r="G30" s="25">
        <f t="shared" si="12"/>
        <v>109808608</v>
      </c>
      <c r="H30" s="25">
        <v>54411725.170000002</v>
      </c>
      <c r="I30" s="25">
        <v>55396882.829999998</v>
      </c>
      <c r="J30" s="27">
        <f t="shared" si="1"/>
        <v>100</v>
      </c>
    </row>
    <row r="31" spans="1:10" ht="56.25" customHeight="1" x14ac:dyDescent="0.2">
      <c r="A31" s="6" t="s">
        <v>55</v>
      </c>
      <c r="B31" s="5" t="s">
        <v>98</v>
      </c>
      <c r="C31" s="4"/>
      <c r="D31" s="25">
        <f t="shared" si="11"/>
        <v>137388090.78999999</v>
      </c>
      <c r="E31" s="25">
        <v>3842555.59</v>
      </c>
      <c r="F31" s="25">
        <v>133545535.2</v>
      </c>
      <c r="G31" s="25">
        <f t="shared" si="12"/>
        <v>136455743.31</v>
      </c>
      <c r="H31" s="24">
        <v>3817983.54</v>
      </c>
      <c r="I31" s="24">
        <v>132637759.77</v>
      </c>
      <c r="J31" s="27">
        <f t="shared" si="1"/>
        <v>99.32137678408742</v>
      </c>
    </row>
    <row r="32" spans="1:10" ht="56.25" customHeight="1" x14ac:dyDescent="0.2">
      <c r="A32" s="6" t="s">
        <v>54</v>
      </c>
      <c r="B32" s="5" t="s">
        <v>99</v>
      </c>
      <c r="C32" s="4"/>
      <c r="D32" s="25">
        <f t="shared" si="11"/>
        <v>302177161.94000006</v>
      </c>
      <c r="E32" s="21">
        <v>21771950.73</v>
      </c>
      <c r="F32" s="21">
        <v>280405211.21000004</v>
      </c>
      <c r="G32" s="25">
        <f t="shared" si="12"/>
        <v>211484535.38</v>
      </c>
      <c r="H32" s="24">
        <v>12449483.289999999</v>
      </c>
      <c r="I32" s="24">
        <v>199035052.09</v>
      </c>
      <c r="J32" s="27">
        <f t="shared" si="1"/>
        <v>69.986935485876373</v>
      </c>
    </row>
    <row r="33" spans="1:10" ht="18.75" customHeight="1" x14ac:dyDescent="0.2">
      <c r="A33" s="9" t="s">
        <v>53</v>
      </c>
      <c r="B33" s="8" t="s">
        <v>52</v>
      </c>
      <c r="C33" s="7">
        <v>502</v>
      </c>
      <c r="D33" s="24">
        <f>D34+D35+D36</f>
        <v>122323701.54000001</v>
      </c>
      <c r="E33" s="24">
        <f t="shared" ref="E33:I33" si="13">E34+E35+E36</f>
        <v>23832289.98</v>
      </c>
      <c r="F33" s="24">
        <f t="shared" si="13"/>
        <v>98491411.560000002</v>
      </c>
      <c r="G33" s="24">
        <f t="shared" si="13"/>
        <v>122247701.54000001</v>
      </c>
      <c r="H33" s="24">
        <f t="shared" si="13"/>
        <v>23756289.98</v>
      </c>
      <c r="I33" s="24">
        <f t="shared" si="13"/>
        <v>98491411.560000002</v>
      </c>
      <c r="J33" s="27">
        <f t="shared" si="1"/>
        <v>99.937869767638489</v>
      </c>
    </row>
    <row r="34" spans="1:10" ht="37.5" customHeight="1" x14ac:dyDescent="0.2">
      <c r="A34" s="6" t="s">
        <v>51</v>
      </c>
      <c r="B34" s="5" t="s">
        <v>50</v>
      </c>
      <c r="C34" s="4"/>
      <c r="D34" s="25">
        <f t="shared" ref="D34:D36" si="14">E34+F34</f>
        <v>101234512.67</v>
      </c>
      <c r="E34" s="25">
        <v>2743101.11</v>
      </c>
      <c r="F34" s="25">
        <v>98491411.560000002</v>
      </c>
      <c r="G34" s="25">
        <f t="shared" ref="G34:G36" si="15">H34+I34</f>
        <v>101234512.67</v>
      </c>
      <c r="H34" s="25">
        <v>2743101.11</v>
      </c>
      <c r="I34" s="25">
        <v>98491411.560000002</v>
      </c>
      <c r="J34" s="27">
        <f t="shared" si="1"/>
        <v>100</v>
      </c>
    </row>
    <row r="35" spans="1:10" ht="37.5" customHeight="1" x14ac:dyDescent="0.2">
      <c r="A35" s="6" t="s">
        <v>49</v>
      </c>
      <c r="B35" s="5" t="s">
        <v>100</v>
      </c>
      <c r="C35" s="4"/>
      <c r="D35" s="25">
        <f t="shared" si="14"/>
        <v>40.119999999999997</v>
      </c>
      <c r="E35" s="25">
        <v>40.119999999999997</v>
      </c>
      <c r="F35" s="25">
        <v>0</v>
      </c>
      <c r="G35" s="25">
        <f t="shared" si="15"/>
        <v>40.119999999999997</v>
      </c>
      <c r="H35" s="25">
        <v>40.119999999999997</v>
      </c>
      <c r="I35" s="25">
        <v>0</v>
      </c>
      <c r="J35" s="27">
        <f t="shared" si="1"/>
        <v>100</v>
      </c>
    </row>
    <row r="36" spans="1:10" ht="56.25" customHeight="1" x14ac:dyDescent="0.2">
      <c r="A36" s="6" t="s">
        <v>48</v>
      </c>
      <c r="B36" s="5" t="s">
        <v>47</v>
      </c>
      <c r="C36" s="4"/>
      <c r="D36" s="25">
        <f t="shared" si="14"/>
        <v>21089148.75</v>
      </c>
      <c r="E36" s="25">
        <v>21089148.75</v>
      </c>
      <c r="F36" s="25">
        <v>0</v>
      </c>
      <c r="G36" s="25">
        <f t="shared" si="15"/>
        <v>21013148.75</v>
      </c>
      <c r="H36" s="24">
        <v>21013148.75</v>
      </c>
      <c r="I36" s="25">
        <v>0</v>
      </c>
      <c r="J36" s="27">
        <f t="shared" si="1"/>
        <v>99.639625093924195</v>
      </c>
    </row>
    <row r="37" spans="1:10" ht="18.75" customHeight="1" x14ac:dyDescent="0.2">
      <c r="A37" s="9" t="s">
        <v>46</v>
      </c>
      <c r="B37" s="8" t="s">
        <v>45</v>
      </c>
      <c r="C37" s="7">
        <v>503</v>
      </c>
      <c r="D37" s="24">
        <f>D38+D39+D40</f>
        <v>1132149.3599999999</v>
      </c>
      <c r="E37" s="24">
        <f t="shared" ref="E37:I37" si="16">E38+E39+E40</f>
        <v>1132149.3599999999</v>
      </c>
      <c r="F37" s="24">
        <f t="shared" si="16"/>
        <v>0</v>
      </c>
      <c r="G37" s="24">
        <f t="shared" si="16"/>
        <v>718416.73</v>
      </c>
      <c r="H37" s="24">
        <f t="shared" si="16"/>
        <v>718416.73</v>
      </c>
      <c r="I37" s="24">
        <f t="shared" si="16"/>
        <v>0</v>
      </c>
      <c r="J37" s="27">
        <f t="shared" si="1"/>
        <v>63.456002836940179</v>
      </c>
    </row>
    <row r="38" spans="1:10" ht="56.25" customHeight="1" x14ac:dyDescent="0.2">
      <c r="A38" s="6" t="s">
        <v>44</v>
      </c>
      <c r="B38" s="5" t="s">
        <v>43</v>
      </c>
      <c r="C38" s="4"/>
      <c r="D38" s="25">
        <f t="shared" ref="D38:D40" si="17">E38+F38</f>
        <v>497063</v>
      </c>
      <c r="E38" s="25">
        <v>497063</v>
      </c>
      <c r="F38" s="25">
        <v>0</v>
      </c>
      <c r="G38" s="25">
        <f t="shared" ref="G38:G40" si="18">H38+I38</f>
        <v>497063</v>
      </c>
      <c r="H38" s="25">
        <v>497063</v>
      </c>
      <c r="I38" s="25">
        <v>0</v>
      </c>
      <c r="J38" s="27">
        <f t="shared" si="1"/>
        <v>100</v>
      </c>
    </row>
    <row r="39" spans="1:10" ht="37.5" customHeight="1" x14ac:dyDescent="0.2">
      <c r="A39" s="6" t="s">
        <v>42</v>
      </c>
      <c r="B39" s="5" t="s">
        <v>41</v>
      </c>
      <c r="C39" s="4"/>
      <c r="D39" s="25">
        <f t="shared" si="17"/>
        <v>70000</v>
      </c>
      <c r="E39" s="25">
        <v>70000</v>
      </c>
      <c r="F39" s="25">
        <v>0</v>
      </c>
      <c r="G39" s="25">
        <f t="shared" si="18"/>
        <v>70000</v>
      </c>
      <c r="H39" s="25">
        <v>70000</v>
      </c>
      <c r="I39" s="25">
        <v>0</v>
      </c>
      <c r="J39" s="27">
        <f t="shared" si="1"/>
        <v>100</v>
      </c>
    </row>
    <row r="40" spans="1:10" ht="37.5" customHeight="1" x14ac:dyDescent="0.2">
      <c r="A40" s="6" t="s">
        <v>40</v>
      </c>
      <c r="B40" s="20" t="s">
        <v>107</v>
      </c>
      <c r="C40" s="4"/>
      <c r="D40" s="25">
        <f t="shared" si="17"/>
        <v>565086.36</v>
      </c>
      <c r="E40" s="25">
        <v>565086.36</v>
      </c>
      <c r="F40" s="25">
        <v>0</v>
      </c>
      <c r="G40" s="25">
        <f t="shared" si="18"/>
        <v>151353.73000000001</v>
      </c>
      <c r="H40" s="24">
        <v>151353.73000000001</v>
      </c>
      <c r="I40" s="25">
        <v>0</v>
      </c>
      <c r="J40" s="27">
        <f t="shared" si="1"/>
        <v>26.784176846880541</v>
      </c>
    </row>
    <row r="41" spans="1:10" ht="18.75" customHeight="1" x14ac:dyDescent="0.2">
      <c r="A41" s="9" t="s">
        <v>39</v>
      </c>
      <c r="B41" s="8" t="s">
        <v>38</v>
      </c>
      <c r="C41" s="7">
        <v>700</v>
      </c>
      <c r="D41" s="24">
        <f>D42+D54</f>
        <v>519843683.88</v>
      </c>
      <c r="E41" s="24">
        <f t="shared" ref="E41:I41" si="19">E42+E54</f>
        <v>227110783.36000004</v>
      </c>
      <c r="F41" s="24">
        <f t="shared" si="19"/>
        <v>292732900.51999998</v>
      </c>
      <c r="G41" s="24">
        <f t="shared" si="19"/>
        <v>514029423.96999991</v>
      </c>
      <c r="H41" s="24">
        <f t="shared" si="19"/>
        <v>221296523.45000002</v>
      </c>
      <c r="I41" s="24">
        <f t="shared" si="19"/>
        <v>292732900.51999998</v>
      </c>
      <c r="J41" s="27">
        <f t="shared" si="1"/>
        <v>98.881536875353817</v>
      </c>
    </row>
    <row r="42" spans="1:10" ht="18.75" customHeight="1" x14ac:dyDescent="0.2">
      <c r="A42" s="9" t="s">
        <v>37</v>
      </c>
      <c r="B42" s="8" t="s">
        <v>36</v>
      </c>
      <c r="C42" s="7">
        <v>701</v>
      </c>
      <c r="D42" s="24">
        <f>SUM(D43:D53)</f>
        <v>146969078.80000001</v>
      </c>
      <c r="E42" s="24">
        <f t="shared" ref="E42:I42" si="20">SUM(E43:E53)</f>
        <v>54739290.610000007</v>
      </c>
      <c r="F42" s="24">
        <f t="shared" si="20"/>
        <v>92229788.189999998</v>
      </c>
      <c r="G42" s="24">
        <f t="shared" si="20"/>
        <v>143946234.91999999</v>
      </c>
      <c r="H42" s="24">
        <f t="shared" si="20"/>
        <v>51716446.729999997</v>
      </c>
      <c r="I42" s="24">
        <f t="shared" si="20"/>
        <v>92229788.189999998</v>
      </c>
      <c r="J42" s="27">
        <f t="shared" ref="J42:J65" si="21">G42*100/D42</f>
        <v>97.943210976974541</v>
      </c>
    </row>
    <row r="43" spans="1:10" ht="37.5" customHeight="1" x14ac:dyDescent="0.2">
      <c r="A43" s="6" t="s">
        <v>35</v>
      </c>
      <c r="B43" s="5" t="s">
        <v>34</v>
      </c>
      <c r="C43" s="4"/>
      <c r="D43" s="25">
        <f t="shared" ref="D43:D53" si="22">E43+F43</f>
        <v>50064981.729999997</v>
      </c>
      <c r="E43" s="25">
        <v>0</v>
      </c>
      <c r="F43" s="25">
        <v>50064981.729999997</v>
      </c>
      <c r="G43" s="25">
        <f t="shared" ref="G43:G53" si="23">H43+I43</f>
        <v>50064981.729999997</v>
      </c>
      <c r="H43" s="25">
        <v>0</v>
      </c>
      <c r="I43" s="25">
        <v>50064981.729999997</v>
      </c>
      <c r="J43" s="27">
        <f t="shared" si="21"/>
        <v>100</v>
      </c>
    </row>
    <row r="44" spans="1:10" ht="37.5" customHeight="1" x14ac:dyDescent="0.2">
      <c r="A44" s="6" t="s">
        <v>33</v>
      </c>
      <c r="B44" s="5" t="s">
        <v>32</v>
      </c>
      <c r="C44" s="4"/>
      <c r="D44" s="25">
        <f t="shared" si="22"/>
        <v>60100111.43</v>
      </c>
      <c r="E44" s="25">
        <v>19962803.350000001</v>
      </c>
      <c r="F44" s="25">
        <v>40137308.079999998</v>
      </c>
      <c r="G44" s="25">
        <f t="shared" si="23"/>
        <v>60100111.43</v>
      </c>
      <c r="H44" s="25">
        <v>19962803.350000001</v>
      </c>
      <c r="I44" s="25">
        <v>40137308.079999998</v>
      </c>
      <c r="J44" s="27">
        <f t="shared" si="21"/>
        <v>100</v>
      </c>
    </row>
    <row r="45" spans="1:10" ht="131.25" customHeight="1" x14ac:dyDescent="0.2">
      <c r="A45" s="6" t="s">
        <v>31</v>
      </c>
      <c r="B45" s="20" t="s">
        <v>117</v>
      </c>
      <c r="C45" s="4"/>
      <c r="D45" s="25">
        <f t="shared" si="22"/>
        <v>3121170.65</v>
      </c>
      <c r="E45" s="25">
        <v>1093672.27</v>
      </c>
      <c r="F45" s="25">
        <v>2027498.38</v>
      </c>
      <c r="G45" s="25">
        <f t="shared" si="23"/>
        <v>3121170.65</v>
      </c>
      <c r="H45" s="25">
        <v>1093672.27</v>
      </c>
      <c r="I45" s="25">
        <v>2027498.38</v>
      </c>
      <c r="J45" s="27">
        <f t="shared" si="21"/>
        <v>100</v>
      </c>
    </row>
    <row r="46" spans="1:10" ht="115.5" customHeight="1" x14ac:dyDescent="0.2">
      <c r="A46" s="6" t="s">
        <v>30</v>
      </c>
      <c r="B46" s="5" t="s">
        <v>29</v>
      </c>
      <c r="C46" s="4"/>
      <c r="D46" s="25">
        <f t="shared" si="22"/>
        <v>7164964</v>
      </c>
      <c r="E46" s="25">
        <v>7164964</v>
      </c>
      <c r="F46" s="25">
        <v>0</v>
      </c>
      <c r="G46" s="25">
        <f t="shared" si="23"/>
        <v>7164964</v>
      </c>
      <c r="H46" s="25">
        <v>7164964</v>
      </c>
      <c r="I46" s="25">
        <v>0</v>
      </c>
      <c r="J46" s="27">
        <f t="shared" si="21"/>
        <v>100</v>
      </c>
    </row>
    <row r="47" spans="1:10" ht="150" customHeight="1" x14ac:dyDescent="0.2">
      <c r="A47" s="6" t="s">
        <v>28</v>
      </c>
      <c r="B47" s="5" t="s">
        <v>27</v>
      </c>
      <c r="C47" s="4"/>
      <c r="D47" s="25">
        <f t="shared" si="22"/>
        <v>1890413.99</v>
      </c>
      <c r="E47" s="25">
        <v>1890413.99</v>
      </c>
      <c r="F47" s="25">
        <v>0</v>
      </c>
      <c r="G47" s="25">
        <f t="shared" si="23"/>
        <v>1890413.99</v>
      </c>
      <c r="H47" s="25">
        <v>1890413.99</v>
      </c>
      <c r="I47" s="25">
        <v>0</v>
      </c>
      <c r="J47" s="27">
        <f t="shared" si="21"/>
        <v>100</v>
      </c>
    </row>
    <row r="48" spans="1:10" ht="133.5" customHeight="1" x14ac:dyDescent="0.2">
      <c r="A48" s="6" t="s">
        <v>26</v>
      </c>
      <c r="B48" s="20" t="s">
        <v>108</v>
      </c>
      <c r="C48" s="4"/>
      <c r="D48" s="25">
        <f t="shared" si="22"/>
        <v>1553279.41</v>
      </c>
      <c r="E48" s="25">
        <v>1553279.41</v>
      </c>
      <c r="F48" s="25">
        <v>0</v>
      </c>
      <c r="G48" s="25">
        <f t="shared" si="23"/>
        <v>1553279.41</v>
      </c>
      <c r="H48" s="25">
        <v>1553279.41</v>
      </c>
      <c r="I48" s="25">
        <v>0</v>
      </c>
      <c r="J48" s="27">
        <f t="shared" si="21"/>
        <v>100</v>
      </c>
    </row>
    <row r="49" spans="1:10" ht="37.5" customHeight="1" x14ac:dyDescent="0.2">
      <c r="A49" s="6" t="s">
        <v>25</v>
      </c>
      <c r="B49" s="20" t="s">
        <v>109</v>
      </c>
      <c r="C49" s="4"/>
      <c r="D49" s="25">
        <f t="shared" si="22"/>
        <v>13752911.960000001</v>
      </c>
      <c r="E49" s="25">
        <v>13752911.960000001</v>
      </c>
      <c r="F49" s="25">
        <v>0</v>
      </c>
      <c r="G49" s="25">
        <f t="shared" si="23"/>
        <v>12441201.369999999</v>
      </c>
      <c r="H49" s="24">
        <v>12441201.369999999</v>
      </c>
      <c r="I49" s="25">
        <v>0</v>
      </c>
      <c r="J49" s="27">
        <f t="shared" si="21"/>
        <v>90.462306500506372</v>
      </c>
    </row>
    <row r="50" spans="1:10" ht="37.5" customHeight="1" x14ac:dyDescent="0.2">
      <c r="A50" s="6" t="s">
        <v>24</v>
      </c>
      <c r="B50" s="20" t="s">
        <v>110</v>
      </c>
      <c r="C50" s="4"/>
      <c r="D50" s="25">
        <f t="shared" si="22"/>
        <v>2103103.4300000002</v>
      </c>
      <c r="E50" s="25">
        <v>2103103.4300000002</v>
      </c>
      <c r="F50" s="25">
        <v>0</v>
      </c>
      <c r="G50" s="25">
        <f t="shared" si="23"/>
        <v>1594489</v>
      </c>
      <c r="H50" s="24">
        <v>1594489</v>
      </c>
      <c r="I50" s="25">
        <v>0</v>
      </c>
      <c r="J50" s="27">
        <f t="shared" si="21"/>
        <v>75.816004921831151</v>
      </c>
    </row>
    <row r="51" spans="1:10" ht="37.5" customHeight="1" x14ac:dyDescent="0.2">
      <c r="A51" s="6" t="s">
        <v>23</v>
      </c>
      <c r="B51" s="20" t="s">
        <v>111</v>
      </c>
      <c r="C51" s="4"/>
      <c r="D51" s="25">
        <f t="shared" si="22"/>
        <v>2308313.25</v>
      </c>
      <c r="E51" s="25">
        <v>2308313.25</v>
      </c>
      <c r="F51" s="25">
        <v>0</v>
      </c>
      <c r="G51" s="25">
        <f t="shared" si="23"/>
        <v>1787394.97</v>
      </c>
      <c r="H51" s="24">
        <v>1787394.97</v>
      </c>
      <c r="I51" s="25">
        <v>0</v>
      </c>
      <c r="J51" s="27">
        <f t="shared" si="21"/>
        <v>77.432946763183025</v>
      </c>
    </row>
    <row r="52" spans="1:10" ht="56.25" customHeight="1" x14ac:dyDescent="0.2">
      <c r="A52" s="6" t="s">
        <v>22</v>
      </c>
      <c r="B52" s="20" t="s">
        <v>112</v>
      </c>
      <c r="C52" s="4"/>
      <c r="D52" s="25">
        <f t="shared" si="22"/>
        <v>1500783.02</v>
      </c>
      <c r="E52" s="25">
        <v>1500783.02</v>
      </c>
      <c r="F52" s="25">
        <v>0</v>
      </c>
      <c r="G52" s="25">
        <f t="shared" si="23"/>
        <v>1490771.9</v>
      </c>
      <c r="H52" s="24">
        <v>1490771.9</v>
      </c>
      <c r="I52" s="25">
        <v>0</v>
      </c>
      <c r="J52" s="27">
        <f t="shared" si="21"/>
        <v>99.332940214102365</v>
      </c>
    </row>
    <row r="53" spans="1:10" ht="37.5" customHeight="1" x14ac:dyDescent="0.2">
      <c r="A53" s="6" t="s">
        <v>21</v>
      </c>
      <c r="B53" s="20" t="s">
        <v>113</v>
      </c>
      <c r="C53" s="4"/>
      <c r="D53" s="25">
        <f t="shared" si="22"/>
        <v>3409045.93</v>
      </c>
      <c r="E53" s="25">
        <v>3409045.93</v>
      </c>
      <c r="F53" s="25">
        <v>0</v>
      </c>
      <c r="G53" s="25">
        <f t="shared" si="23"/>
        <v>2737456.47</v>
      </c>
      <c r="H53" s="24">
        <v>2737456.47</v>
      </c>
      <c r="I53" s="25">
        <v>0</v>
      </c>
      <c r="J53" s="27">
        <f t="shared" si="21"/>
        <v>80.299782584624779</v>
      </c>
    </row>
    <row r="54" spans="1:10" ht="18.75" customHeight="1" x14ac:dyDescent="0.2">
      <c r="A54" s="9" t="s">
        <v>20</v>
      </c>
      <c r="B54" s="8" t="s">
        <v>19</v>
      </c>
      <c r="C54" s="7">
        <v>702</v>
      </c>
      <c r="D54" s="24">
        <f>SUM(D55:D59)</f>
        <v>372874605.07999998</v>
      </c>
      <c r="E54" s="24">
        <f t="shared" ref="E54:I54" si="24">SUM(E55:E59)</f>
        <v>172371492.75000003</v>
      </c>
      <c r="F54" s="24">
        <f t="shared" si="24"/>
        <v>200503112.33000001</v>
      </c>
      <c r="G54" s="24">
        <f t="shared" si="24"/>
        <v>370083189.04999995</v>
      </c>
      <c r="H54" s="24">
        <f t="shared" si="24"/>
        <v>169580076.72000003</v>
      </c>
      <c r="I54" s="24">
        <f t="shared" si="24"/>
        <v>200503112.33000001</v>
      </c>
      <c r="J54" s="27">
        <f t="shared" si="21"/>
        <v>99.251379420327865</v>
      </c>
    </row>
    <row r="55" spans="1:10" ht="37.5" customHeight="1" x14ac:dyDescent="0.2">
      <c r="A55" s="6" t="s">
        <v>18</v>
      </c>
      <c r="B55" s="20" t="s">
        <v>114</v>
      </c>
      <c r="C55" s="4"/>
      <c r="D55" s="25">
        <f t="shared" ref="D55:D59" si="25">E55+F55</f>
        <v>4276080.0999999996</v>
      </c>
      <c r="E55" s="25">
        <v>4276080.0999999996</v>
      </c>
      <c r="F55" s="25">
        <v>0</v>
      </c>
      <c r="G55" s="25">
        <f t="shared" ref="G55:G59" si="26">H55+I55</f>
        <v>4276080.0999999996</v>
      </c>
      <c r="H55" s="25">
        <v>4276080.0999999996</v>
      </c>
      <c r="I55" s="25">
        <v>0</v>
      </c>
      <c r="J55" s="27">
        <f t="shared" si="21"/>
        <v>100</v>
      </c>
    </row>
    <row r="56" spans="1:10" ht="37.5" customHeight="1" x14ac:dyDescent="0.2">
      <c r="A56" s="6" t="s">
        <v>17</v>
      </c>
      <c r="B56" s="20" t="s">
        <v>115</v>
      </c>
      <c r="C56" s="4"/>
      <c r="D56" s="25">
        <f t="shared" si="25"/>
        <v>312229104.37</v>
      </c>
      <c r="E56" s="25">
        <v>111725992.04000001</v>
      </c>
      <c r="F56" s="25">
        <v>200503112.33000001</v>
      </c>
      <c r="G56" s="25">
        <f t="shared" si="26"/>
        <v>312229104.37</v>
      </c>
      <c r="H56" s="25">
        <v>111725992.04000001</v>
      </c>
      <c r="I56" s="25">
        <v>200503112.33000001</v>
      </c>
      <c r="J56" s="27">
        <f t="shared" si="21"/>
        <v>100</v>
      </c>
    </row>
    <row r="57" spans="1:10" ht="37.5" customHeight="1" x14ac:dyDescent="0.2">
      <c r="A57" s="6" t="s">
        <v>16</v>
      </c>
      <c r="B57" s="5" t="s">
        <v>15</v>
      </c>
      <c r="C57" s="4"/>
      <c r="D57" s="25">
        <f t="shared" si="25"/>
        <v>48876968.780000001</v>
      </c>
      <c r="E57" s="25">
        <v>48876968.780000001</v>
      </c>
      <c r="F57" s="25">
        <v>0</v>
      </c>
      <c r="G57" s="25">
        <f t="shared" si="26"/>
        <v>48876968.780000001</v>
      </c>
      <c r="H57" s="25">
        <v>48876968.780000001</v>
      </c>
      <c r="I57" s="25">
        <v>0</v>
      </c>
      <c r="J57" s="27">
        <f t="shared" si="21"/>
        <v>100</v>
      </c>
    </row>
    <row r="58" spans="1:10" ht="37.5" customHeight="1" x14ac:dyDescent="0.2">
      <c r="A58" s="6" t="s">
        <v>14</v>
      </c>
      <c r="B58" s="5" t="s">
        <v>13</v>
      </c>
      <c r="C58" s="4"/>
      <c r="D58" s="25">
        <f t="shared" si="25"/>
        <v>3342540.62</v>
      </c>
      <c r="E58" s="25">
        <v>3342540.62</v>
      </c>
      <c r="F58" s="25">
        <v>0</v>
      </c>
      <c r="G58" s="25">
        <f t="shared" si="26"/>
        <v>551124.59</v>
      </c>
      <c r="H58" s="24">
        <v>551124.59</v>
      </c>
      <c r="I58" s="25">
        <v>0</v>
      </c>
      <c r="J58" s="27">
        <f t="shared" si="21"/>
        <v>16.488194240703049</v>
      </c>
    </row>
    <row r="59" spans="1:10" ht="37.5" customHeight="1" x14ac:dyDescent="0.2">
      <c r="A59" s="6" t="s">
        <v>12</v>
      </c>
      <c r="B59" s="20" t="s">
        <v>116</v>
      </c>
      <c r="C59" s="4"/>
      <c r="D59" s="25">
        <f t="shared" si="25"/>
        <v>4149911.21</v>
      </c>
      <c r="E59" s="25">
        <v>4149911.21</v>
      </c>
      <c r="F59" s="25">
        <v>0</v>
      </c>
      <c r="G59" s="25">
        <f t="shared" si="26"/>
        <v>4149911.21</v>
      </c>
      <c r="H59" s="25">
        <v>4149911.21</v>
      </c>
      <c r="I59" s="25">
        <v>0</v>
      </c>
      <c r="J59" s="27">
        <f t="shared" si="21"/>
        <v>100</v>
      </c>
    </row>
    <row r="60" spans="1:10" ht="18.75" customHeight="1" x14ac:dyDescent="0.2">
      <c r="A60" s="9" t="s">
        <v>11</v>
      </c>
      <c r="B60" s="8" t="s">
        <v>10</v>
      </c>
      <c r="C60" s="7">
        <v>800</v>
      </c>
      <c r="D60" s="24">
        <f>D61</f>
        <v>560336678.39999998</v>
      </c>
      <c r="E60" s="24">
        <f t="shared" ref="E60:I61" si="27">E61</f>
        <v>85865378.400000006</v>
      </c>
      <c r="F60" s="24">
        <f t="shared" si="27"/>
        <v>474471300</v>
      </c>
      <c r="G60" s="24">
        <f t="shared" si="27"/>
        <v>530335062.01999998</v>
      </c>
      <c r="H60" s="24">
        <f t="shared" si="27"/>
        <v>81101956.599999994</v>
      </c>
      <c r="I60" s="24">
        <f t="shared" si="27"/>
        <v>449233105.42000002</v>
      </c>
      <c r="J60" s="27">
        <f t="shared" si="21"/>
        <v>94.645787517307028</v>
      </c>
    </row>
    <row r="61" spans="1:10" ht="18.75" customHeight="1" x14ac:dyDescent="0.2">
      <c r="A61" s="9" t="s">
        <v>9</v>
      </c>
      <c r="B61" s="8" t="s">
        <v>8</v>
      </c>
      <c r="C61" s="7">
        <v>801</v>
      </c>
      <c r="D61" s="24">
        <f>D62</f>
        <v>560336678.39999998</v>
      </c>
      <c r="E61" s="24">
        <f t="shared" si="27"/>
        <v>85865378.400000006</v>
      </c>
      <c r="F61" s="24">
        <f t="shared" si="27"/>
        <v>474471300</v>
      </c>
      <c r="G61" s="24">
        <f t="shared" si="27"/>
        <v>530335062.01999998</v>
      </c>
      <c r="H61" s="24">
        <f t="shared" si="27"/>
        <v>81101956.599999994</v>
      </c>
      <c r="I61" s="24">
        <f t="shared" si="27"/>
        <v>449233105.42000002</v>
      </c>
      <c r="J61" s="27">
        <f t="shared" si="21"/>
        <v>94.645787517307028</v>
      </c>
    </row>
    <row r="62" spans="1:10" ht="75" x14ac:dyDescent="0.2">
      <c r="A62" s="6" t="s">
        <v>7</v>
      </c>
      <c r="B62" s="5" t="s">
        <v>6</v>
      </c>
      <c r="C62" s="4"/>
      <c r="D62" s="25">
        <f>E62+F62</f>
        <v>560336678.39999998</v>
      </c>
      <c r="E62" s="25">
        <v>85865378.400000006</v>
      </c>
      <c r="F62" s="25">
        <v>474471300</v>
      </c>
      <c r="G62" s="25">
        <f>H62+I62</f>
        <v>530335062.01999998</v>
      </c>
      <c r="H62" s="24">
        <v>81101956.599999994</v>
      </c>
      <c r="I62" s="24">
        <v>449233105.42000002</v>
      </c>
      <c r="J62" s="27">
        <f t="shared" si="21"/>
        <v>94.645787517307028</v>
      </c>
    </row>
    <row r="63" spans="1:10" ht="18.75" customHeight="1" x14ac:dyDescent="0.2">
      <c r="A63" s="9" t="s">
        <v>5</v>
      </c>
      <c r="B63" s="8" t="s">
        <v>4</v>
      </c>
      <c r="C63" s="7">
        <v>1100</v>
      </c>
      <c r="D63" s="24">
        <f>D64</f>
        <v>20854721.829999998</v>
      </c>
      <c r="E63" s="24">
        <f t="shared" ref="E63:I64" si="28">E64</f>
        <v>20854721.829999998</v>
      </c>
      <c r="F63" s="24">
        <f t="shared" si="28"/>
        <v>0</v>
      </c>
      <c r="G63" s="24">
        <f t="shared" si="28"/>
        <v>20854721.829999998</v>
      </c>
      <c r="H63" s="24">
        <f t="shared" si="28"/>
        <v>20854721.829999998</v>
      </c>
      <c r="I63" s="24">
        <f t="shared" si="28"/>
        <v>0</v>
      </c>
      <c r="J63" s="27">
        <f t="shared" si="21"/>
        <v>100</v>
      </c>
    </row>
    <row r="64" spans="1:10" ht="18.75" customHeight="1" x14ac:dyDescent="0.2">
      <c r="A64" s="9" t="s">
        <v>3</v>
      </c>
      <c r="B64" s="8" t="s">
        <v>2</v>
      </c>
      <c r="C64" s="7">
        <v>1102</v>
      </c>
      <c r="D64" s="24">
        <f>D65</f>
        <v>20854721.829999998</v>
      </c>
      <c r="E64" s="24">
        <f t="shared" si="28"/>
        <v>20854721.829999998</v>
      </c>
      <c r="F64" s="24">
        <f t="shared" si="28"/>
        <v>0</v>
      </c>
      <c r="G64" s="24">
        <f t="shared" si="28"/>
        <v>20854721.829999998</v>
      </c>
      <c r="H64" s="24">
        <f t="shared" si="28"/>
        <v>20854721.829999998</v>
      </c>
      <c r="I64" s="24">
        <f t="shared" si="28"/>
        <v>0</v>
      </c>
      <c r="J64" s="27">
        <f t="shared" si="21"/>
        <v>100</v>
      </c>
    </row>
    <row r="65" spans="1:10" ht="56.25" customHeight="1" x14ac:dyDescent="0.2">
      <c r="A65" s="6" t="s">
        <v>1</v>
      </c>
      <c r="B65" s="5" t="s">
        <v>0</v>
      </c>
      <c r="C65" s="4"/>
      <c r="D65" s="25">
        <f>E65+F65</f>
        <v>20854721.829999998</v>
      </c>
      <c r="E65" s="25">
        <v>20854721.829999998</v>
      </c>
      <c r="F65" s="25">
        <v>0</v>
      </c>
      <c r="G65" s="25">
        <f>H65+I65</f>
        <v>20854721.829999998</v>
      </c>
      <c r="H65" s="25">
        <v>20854721.829999998</v>
      </c>
      <c r="I65" s="25">
        <v>0</v>
      </c>
      <c r="J65" s="27">
        <f t="shared" si="21"/>
        <v>100</v>
      </c>
    </row>
    <row r="66" spans="1:10" ht="12.75" customHeight="1" x14ac:dyDescent="0.2">
      <c r="A66" s="2"/>
      <c r="B66" s="2"/>
      <c r="C66" s="2"/>
      <c r="D66" s="2"/>
      <c r="E66" s="2"/>
      <c r="F66" s="2"/>
    </row>
    <row r="67" spans="1:10" ht="12.75" customHeight="1" x14ac:dyDescent="0.2">
      <c r="A67" s="2"/>
      <c r="B67" s="2"/>
      <c r="C67" s="2"/>
      <c r="D67" s="2"/>
      <c r="E67" s="2"/>
      <c r="F67" s="2"/>
    </row>
    <row r="68" spans="1:10" ht="18.75" customHeight="1" x14ac:dyDescent="0.3">
      <c r="A68" s="3"/>
      <c r="B68" s="2"/>
      <c r="C68" s="2"/>
      <c r="D68" s="2"/>
      <c r="E68" s="2"/>
      <c r="F68" s="2"/>
    </row>
    <row r="69" spans="1:10" ht="18.75" customHeight="1" x14ac:dyDescent="0.3">
      <c r="A69" s="3"/>
      <c r="B69" s="2"/>
      <c r="C69" s="2"/>
      <c r="D69" s="2"/>
      <c r="E69" s="2"/>
      <c r="F69" s="2"/>
    </row>
  </sheetData>
  <mergeCells count="7">
    <mergeCell ref="G8:G9"/>
    <mergeCell ref="J8:J9"/>
    <mergeCell ref="A5:J5"/>
    <mergeCell ref="B8:B9"/>
    <mergeCell ref="C8:C9"/>
    <mergeCell ref="A8:A9"/>
    <mergeCell ref="D8:D9"/>
  </mergeCells>
  <printOptions horizontalCentered="1"/>
  <pageMargins left="1.1811023622047245" right="0.59055118110236227" top="0.78740157480314965" bottom="0.78740157480314965" header="0.51181102362204722" footer="0.51181102362204722"/>
  <pageSetup paperSize="9" scale="58" fitToHeight="0" orientation="landscape" r:id="rId1"/>
  <headerFooter differentFirst="1" alignWithMargins="0">
    <oddHeader>&amp;C&amp;"Times New Roman,обычный"&amp;18&amp;P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№13</vt:lpstr>
      <vt:lpstr>'Приложение №13'!Заголовки_для_печати</vt:lpstr>
      <vt:lpstr>'Приложение №13'!Область_печати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Н. Зубова</dc:creator>
  <cp:lastModifiedBy>Оксана Н. Зубова</cp:lastModifiedBy>
  <cp:lastPrinted>2017-04-03T05:41:29Z</cp:lastPrinted>
  <dcterms:created xsi:type="dcterms:W3CDTF">2017-01-09T06:35:42Z</dcterms:created>
  <dcterms:modified xsi:type="dcterms:W3CDTF">2017-04-03T05:42:31Z</dcterms:modified>
</cp:coreProperties>
</file>